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defaultThemeVersion="166925"/>
  <mc:AlternateContent xmlns:mc="http://schemas.openxmlformats.org/markup-compatibility/2006">
    <mc:Choice Requires="x15">
      <x15ac:absPath xmlns:x15ac="http://schemas.microsoft.com/office/spreadsheetml/2010/11/ac" url="C:\Users\SunXH\Desktop\北京大学出版社新书数据包——2020.09.27-10.08\"/>
    </mc:Choice>
  </mc:AlternateContent>
  <xr:revisionPtr revIDLastSave="0" documentId="13_ncr:1_{B909E548-9CFE-4167-88E2-DF13CCB932E9}" xr6:coauthVersionLast="36" xr6:coauthVersionMax="36" xr10:uidLastSave="{00000000-0000-0000-0000-000000000000}"/>
  <bookViews>
    <workbookView xWindow="0" yWindow="0" windowWidth="28800" windowHeight="11805" xr2:uid="{00000000-000D-0000-FFFF-FFFF00000000}"/>
  </bookViews>
  <sheets>
    <sheet name="新书入库查询-20201009" sheetId="1" r:id="rId1"/>
  </sheets>
  <calcPr calcId="191029"/>
</workbook>
</file>

<file path=xl/calcChain.xml><?xml version="1.0" encoding="utf-8"?>
<calcChain xmlns="http://schemas.openxmlformats.org/spreadsheetml/2006/main">
  <c r="C6" i="1" l="1"/>
  <c r="H6" i="1"/>
  <c r="J6" i="1"/>
  <c r="P6" i="1"/>
  <c r="C7" i="1" l="1"/>
  <c r="H7" i="1"/>
  <c r="P7" i="1"/>
  <c r="C15" i="1"/>
  <c r="H15" i="1"/>
  <c r="P15" i="1"/>
  <c r="C2" i="1"/>
  <c r="H2" i="1"/>
  <c r="P2" i="1"/>
  <c r="C3" i="1"/>
  <c r="H3" i="1"/>
  <c r="P3" i="1"/>
  <c r="C8" i="1"/>
  <c r="H8" i="1"/>
  <c r="P8" i="1"/>
  <c r="C16" i="1"/>
  <c r="H16" i="1"/>
  <c r="P16" i="1"/>
  <c r="C17" i="1"/>
  <c r="H17" i="1"/>
  <c r="P17" i="1"/>
  <c r="C9" i="1"/>
  <c r="H9" i="1"/>
  <c r="P9" i="1"/>
  <c r="C4" i="1"/>
  <c r="H4" i="1"/>
  <c r="P4" i="1"/>
  <c r="C10" i="1"/>
  <c r="H10" i="1"/>
  <c r="P10" i="1"/>
  <c r="C18" i="1"/>
  <c r="H18" i="1"/>
  <c r="P18" i="1"/>
  <c r="C11" i="1"/>
  <c r="H11" i="1"/>
  <c r="P11" i="1"/>
  <c r="C12" i="1"/>
  <c r="H12" i="1"/>
  <c r="P12" i="1"/>
  <c r="C19" i="1"/>
  <c r="H19" i="1"/>
  <c r="P19" i="1"/>
  <c r="C5" i="1"/>
  <c r="H5" i="1"/>
  <c r="P5" i="1"/>
  <c r="C20" i="1"/>
  <c r="H20" i="1"/>
  <c r="P20" i="1"/>
  <c r="C21" i="1"/>
  <c r="H21" i="1"/>
  <c r="P21" i="1"/>
  <c r="C13" i="1"/>
  <c r="H13" i="1"/>
  <c r="P13" i="1"/>
  <c r="C22" i="1"/>
  <c r="H22" i="1"/>
  <c r="P22" i="1"/>
  <c r="C14" i="1"/>
  <c r="H14" i="1"/>
  <c r="P14" i="1"/>
</calcChain>
</file>

<file path=xl/sharedStrings.xml><?xml version="1.0" encoding="utf-8"?>
<sst xmlns="http://schemas.openxmlformats.org/spreadsheetml/2006/main" count="240" uniqueCount="169">
  <si>
    <t>bookid</t>
  </si>
  <si>
    <t>书名</t>
  </si>
  <si>
    <t>定价</t>
  </si>
  <si>
    <t>条码</t>
  </si>
  <si>
    <t>制品一级分类</t>
  </si>
  <si>
    <t>开本</t>
  </si>
  <si>
    <t>出版日期</t>
  </si>
  <si>
    <t>著译者</t>
  </si>
  <si>
    <t>册/包</t>
  </si>
  <si>
    <t>装帧</t>
  </si>
  <si>
    <t>首次入库日期</t>
  </si>
  <si>
    <t>丛书名</t>
  </si>
  <si>
    <t>版次</t>
  </si>
  <si>
    <t>印次</t>
  </si>
  <si>
    <t>统一书号</t>
  </si>
  <si>
    <t>内容简介</t>
  </si>
  <si>
    <t>cip分类</t>
  </si>
  <si>
    <t>主题词</t>
  </si>
  <si>
    <t>情态隐喻的认知构式研究</t>
  </si>
  <si>
    <t>参考</t>
  </si>
  <si>
    <t>16流3</t>
  </si>
  <si>
    <t>胡坚</t>
  </si>
  <si>
    <t>平装</t>
  </si>
  <si>
    <t>语言学论丛</t>
  </si>
  <si>
    <t>ISBN 978-7-301-19221-4/H315；H15</t>
  </si>
  <si>
    <t>本书是引入构式语法理论框架，对小句表达情态意义的现象，即系统功能语言学语法隐喻理论下的情态隐喻范畴，从词汇句法特征、认知机制和语用功能动因等内在维度做统一而细致的描写与阐释。构式语法是认知语言学主要的句法研究路径，“构式”即形式与意义的配对。情态隐喻是小句形式与情态意义的配对，故属于一种情态构式。本书以基于使用的构式概念为基本框架，并融合语料库语言学及认知-功能语言学的方法。在语义分析中以识解、心理空间为主要认知分析工具；在词汇句法特征描写中以基于使用的思想为指导原则，基于语料库作为主要分析工具；在语用与话语功能分析中融入了互为主观性内容，以语篇分析为主要研究方法。 本书是北京市社科基金项目——基于语料库的英、汉情态隐喻构式对比研究的成果。</t>
  </si>
  <si>
    <t>H315；H15</t>
  </si>
  <si>
    <t>英语－隐喻－对比研究－汉语</t>
  </si>
  <si>
    <t>汉字学通论（第二版）</t>
  </si>
  <si>
    <t>教材</t>
  </si>
  <si>
    <t>孔祥卿,史建伟,孙易,白艳章</t>
  </si>
  <si>
    <t>21世纪汉语言专业规划教材·专业方向基础教材系列</t>
  </si>
  <si>
    <t>ISBN 978-7-301-31064-9/H12</t>
  </si>
  <si>
    <t>《汉字学通论》主要介绍汉字学专业的基本知识，包括汉字的产生、字体演变、造字法、汉字系统的描写与分析等；也介绍汉字学研究的主要内容，包括历代字书研究、古文字的研究、现代汉字的研究等。内容全面又浅显易懂，被很多本科院校中文专业作为文字学课程的教材和参考书。《汉字学通论（第二版）》在近年来教学实践的基础上吸收了学术界的最新成果，对原书的内容加以修订，并增加了“汉语俗字的研究”一章，使全书体系更加完备，更利于读者学习和使用。</t>
  </si>
  <si>
    <t>H12</t>
  </si>
  <si>
    <t>汉字－文字学－高等学校－教材</t>
  </si>
  <si>
    <t>打破玻璃盔甲：新形式主义电影分析</t>
  </si>
  <si>
    <t>(美)克里斯汀·汤普森</t>
  </si>
  <si>
    <t>培文·电影</t>
  </si>
  <si>
    <t>ISBN 978-7-301-31084-7/J905</t>
  </si>
  <si>
    <t>“古典作品由于耳熟能详而被罩上了玻璃盔甲……”维克多·什克洛夫斯基在1914年这样写道。在《打破玻璃盔甲：新形式主义电影分析》中，克里斯汀?汤普森用十一部电影将读者“陌生化”。她充分证明了新形式主义分析技法的灵活性。她认为，批评家们常常使用已经固化的方法，再去选择适用那些方法的影片。新形式主义却不然，它鼓励批评家对每部影片都采取不同的方式进行处理，并不断地修正他们的分析中的假定。
因此，汤普森的分析新颖多样且富有启发，涉及的影片涵盖广泛的范围，从普通的好莱坞片影片《恐怖之夜》，到《晚春》《湖上骑士兰斯洛特》这样的大师之作。她提出了一种形式的历史方法来对待现实主义，并以《偷自行车的人》和《游戏规则》作为实例。《舞台惊魂》和《劳拉秘史》这两个案例则说明了古典电影如何通过与观众的预期进行游戏，从而将自身的惯例陌生化的。其他章节还分析了塔蒂的《于洛先生的假期》《玩乐时间》和戈达尔的《一切安好》《各自逃生》。
尽管新形式主义分析是一条严谨、独特的路径，但它避免了大量的专业词汇和深奥概念：本书各章也可以视读者的兴趣单独抽出来阅读。然而，本书的总体目标远远不止是让特定的影片更易理解、更具吸引力，而是提出那些将电影作为一个整体来审视的新方式。</t>
  </si>
  <si>
    <t>J905</t>
  </si>
  <si>
    <t>电影评论－研究</t>
  </si>
  <si>
    <t>Python大数据分析从入门到精通</t>
  </si>
  <si>
    <t>16开</t>
  </si>
  <si>
    <t>兰一杰</t>
  </si>
  <si>
    <t>无</t>
  </si>
  <si>
    <t>ISBN 978-7-301-31355-8/TP311.561</t>
  </si>
  <si>
    <t>数据作为企业的一种资产的观念在大数据时代愈发明确。本书结合Python在数据分析领域的特点，介绍如何在数据平台上的集成使用Python。全书内容可以分为3大部分。第一部分从第一章到第三章中是准备工作，搭建开发环境和导入测试数据；第二部分从第四章到第十二章是Python对HDFS、Hive、Pig、HBase、Spark的操作，主要对常用API的说明使用；第三部分从第十三章到第十六章，在第二部分的基础上进行数据的分析、挖掘、可视化。本书学习的前提条件是对Python有一点基础，并能够使用Linux。本书适合对大数据、人工智能等感兴趣的读者阅读。</t>
  </si>
  <si>
    <t>TP311.561</t>
  </si>
  <si>
    <t>软件工具－程序设计</t>
  </si>
  <si>
    <t>企业层面的贸易理论与经验分析</t>
  </si>
  <si>
    <t>钱学锋 等</t>
  </si>
  <si>
    <t>ISBN 978-7-301-31370-1/F740</t>
  </si>
  <si>
    <t>本书属于国际贸易前沿领域，是国内第一本系统梳理和介绍并进行深入评论的企业层面贸易理论与经验分析的著作。本书除绪论外，共分四篇13章。第一篇是缘起，包括贸易理论简史、发现企业异质性、企业异质性的理论探索；第二篇是企业异质性的基准模型，包括企业异质性的李嘉图模型、企业异质性的垄断竞争模型、企业异质性的一体化均衡模型；第三篇是理论拓展，包括新的经验挑战、理论扩展的若干静态模型等；第四篇是经世致用，介绍理论的实践应用于未来发展，包括企业异质性下的贸易政策选择、基于企业异质性视角理解中国贸易发展的实践、面向未来。本书属于国际贸易前沿领域，是国内第一本系统梳理和介绍并进行深入评论的企业层面贸易理论与经验分析的著作。本书在写作风格上借鉴了法国经济学家Pierre-Philippe Combes等的著作Economic Geography: The Integration of Regions and Nations和日本著名经济学家Fujita的著作Economics of Agglomeration，力求简洁明快，强调文献的历史性与扩展性，以使读者在阅读繁杂的数学模型时不致枯燥乏味，兴趣全无。</t>
  </si>
  <si>
    <t>F740</t>
  </si>
  <si>
    <t>国际贸易理论－研究</t>
  </si>
  <si>
    <t>速成汉语写作教程(上)</t>
  </si>
  <si>
    <t>管延增,种一凡</t>
  </si>
  <si>
    <t>ISBN 978-7-301-31408-1/H195.4</t>
  </si>
  <si>
    <t>本套教材是一套针对中高级汉语水平学习者编写的写作技能训练教材，根据难度等级
分为上下两册。本册为上册。本教材将写作能力训练融合在主题式的任务中，引导学生通
过完成各种活动及练习来掌握写作技巧，提高写作能力和水平。本教材编写特点为：
1．重视通过思维训练提高汉语写作能力；
2．突出写作课的交际性；
3．注重通过学生真实写作实例提高学生写作水平。
总之，这是一本体例完整新颖，话题丰富的汉语写作教材，既适合学期制长期班汉语学习者使用，也适用于短期汉语学习者。</t>
  </si>
  <si>
    <t>H195.4</t>
  </si>
  <si>
    <t>汉语－写作－对外汉语教学－教材</t>
  </si>
  <si>
    <t>测试技术基础（第3版）</t>
  </si>
  <si>
    <t>王三武,丁毓峰</t>
  </si>
  <si>
    <t>高等院校测控技术与仪器专业“互联网+”创新规划教材</t>
  </si>
  <si>
    <t>ISBN 978-7-301-31420-3/TB9</t>
  </si>
  <si>
    <t>本书主要讲述测试技术基础理论及非电量测量方法，共分8 章：绪论，信号的描述及分析，测试系统的基本特性，常用传感器，信号变换、调理与记录，现代测试技术，机械振动测试，测试系统案例。本书配有大量实物图片,使内容表达更加直观易懂.本书配有大量实物图片,使内容表达更加直观易懂.本书新增了大量的二维码资源链接,作为学习过程中必要的资源补充,包括按照每章知识点录制的视频、PPT课件、补充视频、问题解答、知识拓展、MOOC单元测验、习题参考答案等.
本书新增了大量的二维码资源链接,作为学习过程中必要的资源补充,包括按照每章知识点录制的视频。本书可作为高等院校机械、仪器、测控和自动化等专业学生学习测试技术的教材，也可作为相关科技和工程技术人员的参考用书。</t>
  </si>
  <si>
    <t>TB9</t>
  </si>
  <si>
    <t>测试技术－高等学校－教材</t>
  </si>
  <si>
    <t>从Hello到Hola：西班牙语轻松学</t>
  </si>
  <si>
    <t>A5</t>
  </si>
  <si>
    <t>[美]钮佩龄（Peiling Megan Niu）</t>
  </si>
  <si>
    <t>ISBN 978-7-301-31477-7/H34</t>
  </si>
  <si>
    <t>本书适用于所有愿意以全新的方式学习第二外语西班牙语的中国青少年读者。通过分析英语和西语两种语言之间的相似和相异性，读者将轻松、高效地掌握西班牙语的基础知识。中文和西文属于两种截然不同的语系，但本书的方法打破了这种语言障碍，让读者能够利用他们已经掌握的英语知识与新学的西语进行对比，从而以一种简单而又独特的方式学习西语。本书通过比较完成学习，易于跟进，让读者在已经掌握了汉语和英语这两大语言后，轻松迈出掌握世界上第三广泛使用的语言的第一步。</t>
  </si>
  <si>
    <t>H34</t>
  </si>
  <si>
    <t>西班牙语－自学参考资料</t>
  </si>
  <si>
    <t>R语言数据分析与可视化从入门到精通</t>
  </si>
  <si>
    <t>程乾,刘永,高博</t>
  </si>
  <si>
    <t>ISBN 978-7-301-31480-7/TP312；C819</t>
  </si>
  <si>
    <t>R是一个自由、免费、源代码开放的编程语言和环境，它提供了强大的数据分析功能和丰富的数据可视化手段。随着数据科学的快速发展，R已经成为数据分析领域大热的通用语言。全书分3篇12章内容，具体如下。
第1篇：入门篇（第1章~第3章）。本篇将带领读者逐步走进R的世界，帮助读者对R形成初步的认识，并学会如何获取和安装R，以及如何在需要的时候获取帮助。然后介绍R的一些基础知识，这些知识是灵活应用R的必要前提。最后重点介绍R函数的使用方法，同时也会涉及一些其他相关内容，如流程控制和R环境等。
第2篇：进阶篇（第4章~第10章）。本篇内容系统地介绍R语言数据管理、数据分析和数据可视化等。具体包括通过数据获取、导出、整合和清理等操作将零散的数据整合为可以分析处理的数据集的许多方法；一些常用的基础统计和高级统计的实现方法；以及R的图形生成、图形修饰、外部绘图插件和图形展示等功能。
第3篇：实战篇（第11章）。本篇通过一个实战案例，综合讲解R语言在数据处理与可视化分析方面的实战技能。</t>
  </si>
  <si>
    <t>TP312；C819</t>
  </si>
  <si>
    <t>程序语言－程序设计；统计分析－应用软件</t>
  </si>
  <si>
    <t>结构力学中的定性理论：解的定性性质与存在性</t>
  </si>
  <si>
    <t>16流1</t>
  </si>
  <si>
    <t>王大钧,王其申,何北昌</t>
  </si>
  <si>
    <t>中外物理学精品书系</t>
  </si>
  <si>
    <t>ISBN 978-7-301-31496-8/O342</t>
  </si>
  <si>
    <t>本书是一本中外物理学精品书系丛书中的物理学术专著，内容包括：弹性结构线性振动的定性性质，其中主要是模态（含固有频率和振型）的定性性质；线性弹性力学和线性结构理论的静力解、模态解和动力响应解的存在性，应用Ritz近似法求解的收敛性,以及结构理论模型的合理性等基础理论.本书可以作为有关力学及结构工程专业的研究生教材，也可作为从事力学理论研究和在结构工程、机械工程中进行振动试验、计算和设计的众多同行的参考书.</t>
  </si>
  <si>
    <t>O342</t>
  </si>
  <si>
    <t>结构力学－定性理论</t>
  </si>
  <si>
    <t>概率统计</t>
  </si>
  <si>
    <t>16流2</t>
  </si>
  <si>
    <t>王翠香,褚宝增</t>
  </si>
  <si>
    <t>21世纪高等院校数学规划教材</t>
  </si>
  <si>
    <t>ISBN 978-7-301-31518-7/O211</t>
  </si>
  <si>
    <t>本书是根据教育部关于理工科概率论与数理统计课程的教学基本要求编写的概率论与数理统计课程的教材，编者全部是具有丰富教学经验的一线教师．全书共分为八章，内容包括：概率论的基本知识、随机变量及其概率分布、随机变量的数字特征、大数定律与中心极限定理、数理统计的基本概念、参数估计、假设检验、方差分析与回归分析．本书按节配置习题，每章有总练习题，书后附有部分习题答案与提示，便于读者参考．本书根据理工科学生的实际要求及相关课程的设置次序，对传统的教学内容在结构和内容上做了合理调整，使之更适合新世纪概率论与数理统计课程的教学理念和教学内容的改革趋势．其主要特点是：选材取舍精当，行文简约严密，讲解重点突出，服务后续课程，衔接考研思路；强调基本理论与基础训练，注重解决实际问题能力的提高与综合能力的培养．
本书可作为高等院校理工科各专业本科生概率论与数理统计课程的教材，也可作为相关专业的大学生、自学考试学生的教材或教学参考书．</t>
  </si>
  <si>
    <t>O211</t>
  </si>
  <si>
    <t>概率统计－高等学校－教材</t>
  </si>
  <si>
    <t>植物博物学讲义</t>
  </si>
  <si>
    <t>16流4</t>
  </si>
  <si>
    <t>马克平</t>
  </si>
  <si>
    <t>精装</t>
  </si>
  <si>
    <t>ISBN 978-7-301-31520-0/Q94；N91</t>
  </si>
  <si>
    <t>植物学、动物行为学、地质学、生态学、保护生物学等均是从博物学分化出来的学科。作为一种古老的、宏观层面探究大自然的学问，博物学对于生物多样性保护、环境监测、重建人与自然友好关系以及提升生活乐趣，仍能发挥一定的作用。
本书依据中国国家标本资源共享平台（NSII）2018年主办的“植物博物学研讨培训班”授课和实习材料编写而成，为国内首部针对植物学、博物学爱好者的讲义，内容涉及博物学简史、理念和当下定位，自然观察的流派与方法，植物绘画和植物摄影实用技巧，植物标本的制作与保存，植物图片的数字识别，被子植物系统发育小组（APG）分类系统简介，植物分类学在线资源使用，全球视野下博物学的公众参与新闻传播，中国国家植物标本馆介绍等。出版本书的目的是复兴并升级公众博物学，既吸收当代科技的进展，又保持自己的特色，并为日益壮大的爱好者队伍提供一部既有学术高度和专业水准，又有切实的指导性和操作性的规范讲义，以系统性地增加其专业知识，提高其实践能力与研究能力。参与本书编写的专家学者来自国内一流院所，且长期活跃在博物学、传统科普写作、新媒体科普写作领域，如刘华杰、顾垒、刘冰、林秦文、陈莹婷等。</t>
  </si>
  <si>
    <t>Q94；N91</t>
  </si>
  <si>
    <t>植物学－博物学</t>
  </si>
  <si>
    <t>全国中学生物理竞赛专辑2020</t>
  </si>
  <si>
    <t>全国中学生物理竞赛委员会</t>
  </si>
  <si>
    <t>ISBN 978-7-301-31523-1/G634.75</t>
  </si>
  <si>
    <t>本书由全国中学生物理竞赛委员会办公室编写，是中国物理学会全国中学生物理竞赛委员会指定的参考书，写入了《全国中学生物理竞赛内容提要》,除了收录有竞赛简介、竞赛章程、内容提要之外，还最新收录了2020年第36届全国中学生物理竞赛预赛、复赛、决赛试题及参考解答，以及第50届国际物理奥林匹克竞赛试题，第20届亚洲物理奥林匹克竞赛试题。由南开大学物理学院老师翻译，译稿质量很高。本书列出了复赛和决赛试题及参考解答，试题与考试时所用试卷相同，参考解答则对应于实际评分的步骤要求。本书图文并茂，清晰严谨。非常注重基本知识的拓展，使学生能够综合运用基础物理知识，去联系实际、思索问题和解决问题。</t>
  </si>
  <si>
    <t>G634.75</t>
  </si>
  <si>
    <t>中学物理课－竞赛题</t>
  </si>
  <si>
    <t>专业硕士研究生英语自学手册（第二版）</t>
  </si>
  <si>
    <t>王爱华,李淑静</t>
  </si>
  <si>
    <t>研究生英语系列教材</t>
  </si>
  <si>
    <t>ISBN 978-7-301-31559-0/H319.39</t>
  </si>
  <si>
    <t>本书是与《专业硕士研究生英语》（第二版）配套使用的教学辅助材料，主要对《专业硕士研究生英语》（第二版）主课文中出现的重要词汇、表达方式及重点语法现象做出了注解，并提供了练习的参考答案。同时本书还设计了巩固重要词汇及提高测试技能的自测练习。本次修订本根据第二版《专业硕士研究生英语》的相应变动作了增补和删改，尤其是口语练习中增加了汉译英练习，同时，还对部分章节做了相应调整和增删。全书体例清晰，注释详尽，为学习者自学或教师组织教学提供了不可多得的学习配套资料，对教师教学及学习者自主学习教材提供较大帮助。</t>
  </si>
  <si>
    <t>H319.39</t>
  </si>
  <si>
    <t>英语－研究生－教材</t>
  </si>
  <si>
    <t>淘宝天猫数据化运营实战</t>
  </si>
  <si>
    <t>刘京涛</t>
  </si>
  <si>
    <t>ISBN 978-7-301-31564-4/F713.365.2</t>
  </si>
  <si>
    <t>本书从电商目前的发展状况展开，分析了每个电商平台运营的特点，着重讲解了行业选品需要遵循的要点、宝贝卖点挖掘的方法、宝贝价格定义的分类、黑马词挖掘的思路与宝贝标题撰写的技巧、直通车推广技巧的汇总、钻展与DMP结合推广做到精准营销、优质淘宝客寻找的方法与合作的模式、各个平台活动的报名技巧与案例解析、新媒体与电商结合的案例分析等，希望对目前从事电商运营工作的人员有所帮助。
本书特别适合意欲或正在从事电商类工作的人员，电子商务专业的毕业生，同时也适合电商创业者，尤其适合那些在运营中遇到瓶颈的商家使用。本书还适合作为大学生实战型电商教材和培训机构培养就业型电商人才的教材。</t>
  </si>
  <si>
    <t>F713.365.2</t>
  </si>
  <si>
    <t>网店－运营管理</t>
  </si>
  <si>
    <t>燕园文物、古迹与历史（便携版）</t>
  </si>
  <si>
    <t>何晋</t>
  </si>
  <si>
    <t>沙发图书馆</t>
  </si>
  <si>
    <t>ISBN 978-7-301-31576-7/G649.281；K872.1</t>
  </si>
  <si>
    <t>北大校园——燕园，不仅仅是一块圣地，这里的文物、古迹及相关历史，也常常让人震撼。本书搜录燕园内几乎所有地上文物，穿插与之相关的园林、古建和景观，钩沉典故、探究历史。作者在北大学习、工作三十载，文、图相映中饱含对燕园的深入认知和深厚感情，使得此书既为读者提供一个多姿多彩、空间分明有序的燕园立体指南，也可作为北大人忆念母校之寄托，为广大校友们进一步了解这座园林乃至这所大学的渊源及历史印痕提供有益参考。</t>
  </si>
  <si>
    <t>G649.281；K872.1</t>
  </si>
  <si>
    <t>北京大学－概况；北京大学－文物－介绍</t>
  </si>
  <si>
    <t>管理案例研究：方法与应用</t>
  </si>
  <si>
    <t>李亮,刘洋,冯永春</t>
  </si>
  <si>
    <t>ISBN 978-7-301-31581-1/C93</t>
  </si>
  <si>
    <t>本教材的编写者来自“中国企业管理案例与质性研究论坛”的衍生性、辅助性训练的“青年学者案例研究特训营”的讲师团队，由十余位国内管理学界的一线年轻学者组成，特训营自2017年开营以来，三年的成功举办已在学界积累了良好的口碑。本教材凝聚了讲师团队三年特训营授课经验及多年管理学案例研究的精华，拟从案例研究概述、研究问题的提出、理论选取、案例研究的设计及数据收集等11个模块系统化地阐述管理学案例研究。本教材将区别于传统案例研究方法类图书的纯论述，拟加入特训营的可视化素材，增强教材的可读性。本教材由人大毛基业教授、南开许晖教授和浙大魏江教授整体把关。</t>
  </si>
  <si>
    <t>C93</t>
  </si>
  <si>
    <t>管理学－案例－教材</t>
  </si>
  <si>
    <t>环境与健康（第2版）</t>
  </si>
  <si>
    <t>贾振邦</t>
  </si>
  <si>
    <t>ISBN 978-7-301-31587-3/X503.1</t>
  </si>
  <si>
    <t>全球环境问题引人瞩目，环境污染导致对人类健康和环境的危害，直接关系到人类生存条件，是一个重要的环境健康问题。
本书以当代环境问题为主线，结合环境因素的健康效应，论述了大气污染、水污染、环境化学性污染、环境物理性污染、环境生物性污染、环境放射性污染与人体健康的关系以及居住环境污染、食品污染、日用化学品污染对人体健康的危害，同时还论述了医学地理学与流行病学和地质环境对人体健康的影响。
本书是高等院校环境科学专业的基础课程教材，也可作为理、工、农、医以及文史、语言等专业进行环境教育的参考书。同时也可作为公众环境教育的阅读材料</t>
  </si>
  <si>
    <t>X503.1</t>
  </si>
  <si>
    <t>环境影响－健康－高等学校－教材</t>
  </si>
  <si>
    <t>国际汉学研究通讯（第十九、二十期）</t>
  </si>
  <si>
    <t>北京大学国际汉学家研修基地</t>
  </si>
  <si>
    <t>ISBN 978-7-301-31600-9/K207.8-53</t>
  </si>
  <si>
    <t>《国际汉学研究通讯》是由北京大学国际汉学家研修基地主编的综合性学术论文集，本集收录的文章主要分为7个专题：“汉学论坛”收录葛晓音《从日本伎乐的戏剧因素看南朝乐府的表演功能》等5篇专文；“文献天地”收录刘玉才《日本金刚寺建治写本白居易〈文集抄〉校议》等文；“汉学人物”刊发了洪业、梅贻宝、蔡一谔致司徒雷登书信；“马可·波罗研究”收录3篇专题论文；“艺术史苑”刊载了雷军对清代收藏家蔡世松的考述，“研究综览”收录书序、书评各一篇；“基地纪事”则主要是2019年度北京大学国际汉学家研修基地的活动纪要和讲座纪要。本书主编为北京大学中文系刘玉才教授，作者多为国内外一线学者。总体来说，本书重在介绍国际汉学界在中国传统人文学科领域的最新研究成果，涵盖中国文学、文献、历史、考古、艺术、中西交流等多个领域，具有较高的学术价值。</t>
  </si>
  <si>
    <t>K207.8-53</t>
  </si>
  <si>
    <t>汉学－研究－世界－文集</t>
  </si>
  <si>
    <t>公司法学（第三版）</t>
  </si>
  <si>
    <t>刘俊海</t>
  </si>
  <si>
    <t>21世纪法学规划教材</t>
  </si>
  <si>
    <t>ISBN 978-7-301-31618-4/D922.291.911</t>
  </si>
  <si>
    <t>本书从介绍公司法的基础理论人手，结合作者多年公司法研究的学术成果及其参与《公司法》修改的立法经验，对公司从设立到终止的公司生命周期中的基本原理、基本制度、基本概念和基本法律关系进行了深入剖析和系统诠释。全书以我国《公司法》的制度设计为主线，兼及其他国家和地区的公司法，并关注到我国《公司法》颁布和实施以来的新生法律问题。
第三版修订将2020年前后出台的主要立法文件和司法解释以及新兴法律问题囊括其中。全书结构合理，逻辑清晰，主题鲜明，学术性与实务性并重，是法学院系和财经院系学生学习公司法的经典教科书。</t>
  </si>
  <si>
    <t>D922.291.911</t>
  </si>
  <si>
    <t>公司法－法的理论－中国－高等学校－教材</t>
  </si>
  <si>
    <t>新编旅游韩国语</t>
  </si>
  <si>
    <t>林从纲,[韩)金三坤</t>
  </si>
  <si>
    <t>ISBN 978-7-301-13506-8/H55</t>
  </si>
  <si>
    <t>本书稿分为两部分，一部分介绍韩国景点，一部分介绍中文景点，全书采用中韩文对译的方式写作。适用于韩国语专业学生，有志于从事韩国语导游职业的自学者。</t>
  </si>
  <si>
    <t>H55</t>
  </si>
  <si>
    <t>旅游－朝鲜语－自学参考资料</t>
  </si>
  <si>
    <t>营销级别</t>
    <phoneticPr fontId="18" type="noConversion"/>
  </si>
  <si>
    <t>资料包</t>
    <phoneticPr fontId="18" type="noConversion"/>
  </si>
  <si>
    <t>首印数</t>
    <phoneticPr fontId="18" type="noConversion"/>
  </si>
  <si>
    <t>★★★★</t>
    <phoneticPr fontId="18" type="noConversion"/>
  </si>
  <si>
    <t>有</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</si>
</sst>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等线"/>
      <family val="2"/>
      <charset val="134"/>
      <scheme val="minor"/>
    </font>
    <font>
      <sz val="11"/>
      <color theme="1"/>
      <name val="等线"/>
      <family val="2"/>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rgb="FF3F3F76"/>
      <name val="等线"/>
      <family val="2"/>
      <charset val="134"/>
      <scheme val="minor"/>
    </font>
    <font>
      <b/>
      <sz val="11"/>
      <color rgb="FF3F3F3F"/>
      <name val="等线"/>
      <family val="2"/>
      <charset val="134"/>
      <scheme val="minor"/>
    </font>
    <font>
      <b/>
      <sz val="11"/>
      <color rgb="FFFA7D00"/>
      <name val="等线"/>
      <family val="2"/>
      <charset val="134"/>
      <scheme val="minor"/>
    </font>
    <font>
      <sz val="11"/>
      <color rgb="FFFA7D00"/>
      <name val="等线"/>
      <family val="2"/>
      <charset val="134"/>
      <scheme val="minor"/>
    </font>
    <font>
      <b/>
      <sz val="11"/>
      <color theme="0"/>
      <name val="等线"/>
      <family val="2"/>
      <charset val="134"/>
      <scheme val="minor"/>
    </font>
    <font>
      <sz val="11"/>
      <color rgb="FFFF0000"/>
      <name val="等线"/>
      <family val="2"/>
      <charset val="134"/>
      <scheme val="minor"/>
    </font>
    <font>
      <i/>
      <sz val="11"/>
      <color rgb="FF7F7F7F"/>
      <name val="等线"/>
      <family val="2"/>
      <charset val="134"/>
      <scheme val="minor"/>
    </font>
    <font>
      <b/>
      <sz val="11"/>
      <color theme="1"/>
      <name val="等线"/>
      <family val="2"/>
      <charset val="134"/>
      <scheme val="minor"/>
    </font>
    <font>
      <sz val="11"/>
      <color theme="0"/>
      <name val="等线"/>
      <family val="2"/>
      <charset val="134"/>
      <scheme val="minor"/>
    </font>
    <font>
      <sz val="9"/>
      <name val="等线"/>
      <family val="2"/>
      <charset val="134"/>
      <scheme val="minor"/>
    </font>
    <font>
      <sz val="11"/>
      <color rgb="FFC00000"/>
      <name val="等线"/>
      <family val="2"/>
      <charset val="13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xf>
    <xf numFmtId="22" fontId="0" fillId="0" borderId="10"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left" vertical="center"/>
    </xf>
    <xf numFmtId="22" fontId="0" fillId="0" borderId="17" xfId="0" applyNumberFormat="1" applyBorder="1" applyAlignment="1">
      <alignment horizontal="center" vertical="center"/>
    </xf>
    <xf numFmtId="0" fontId="0" fillId="0" borderId="18" xfId="0" applyBorder="1" applyAlignment="1">
      <alignment horizontal="left" vertical="center"/>
    </xf>
    <xf numFmtId="0" fontId="19" fillId="0" borderId="14" xfId="0" applyFont="1" applyBorder="1" applyAlignment="1">
      <alignment horizontal="center"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tabSelected="1" workbookViewId="0">
      <selection activeCell="S7" sqref="S7"/>
    </sheetView>
  </sheetViews>
  <sheetFormatPr defaultRowHeight="20.25" customHeight="1" x14ac:dyDescent="0.2"/>
  <cols>
    <col min="1" max="3" width="9" style="1"/>
    <col min="4" max="4" width="41" style="1" customWidth="1"/>
    <col min="5" max="5" width="25.5" style="1" customWidth="1"/>
    <col min="6" max="6" width="32.75" style="1" customWidth="1"/>
    <col min="7" max="7" width="6.375" style="1" customWidth="1"/>
    <col min="8" max="8" width="16.5" style="1" customWidth="1"/>
    <col min="9" max="9" width="13.125" style="1" customWidth="1"/>
    <col min="10" max="13" width="9" style="1"/>
    <col min="14" max="14" width="15.25" style="1" customWidth="1"/>
    <col min="15" max="16" width="9" style="1"/>
    <col min="17" max="17" width="41" style="1" customWidth="1"/>
    <col min="18" max="18" width="50.125" style="1" customWidth="1"/>
    <col min="19" max="19" width="9" style="1"/>
    <col min="20" max="20" width="14.625" style="1" customWidth="1"/>
    <col min="21" max="21" width="25.875" style="1" customWidth="1"/>
    <col min="22" max="16384" width="9" style="1"/>
  </cols>
  <sheetData>
    <row r="1" spans="1:21" ht="20.25" customHeight="1" x14ac:dyDescent="0.2">
      <c r="A1" s="5" t="s">
        <v>164</v>
      </c>
      <c r="B1" s="6" t="s">
        <v>165</v>
      </c>
      <c r="C1" s="6" t="s">
        <v>0</v>
      </c>
      <c r="D1" s="6" t="s">
        <v>1</v>
      </c>
      <c r="E1" s="6" t="s">
        <v>7</v>
      </c>
      <c r="F1" s="6" t="s">
        <v>11</v>
      </c>
      <c r="G1" s="6" t="s">
        <v>2</v>
      </c>
      <c r="H1" s="6" t="s">
        <v>3</v>
      </c>
      <c r="I1" s="6" t="s">
        <v>4</v>
      </c>
      <c r="J1" s="6" t="s">
        <v>5</v>
      </c>
      <c r="K1" s="6" t="s">
        <v>6</v>
      </c>
      <c r="L1" s="6" t="s">
        <v>8</v>
      </c>
      <c r="M1" s="6" t="s">
        <v>9</v>
      </c>
      <c r="N1" s="6" t="s">
        <v>10</v>
      </c>
      <c r="O1" s="6" t="s">
        <v>12</v>
      </c>
      <c r="P1" s="6" t="s">
        <v>13</v>
      </c>
      <c r="Q1" s="6" t="s">
        <v>14</v>
      </c>
      <c r="R1" s="6" t="s">
        <v>15</v>
      </c>
      <c r="S1" s="6" t="s">
        <v>166</v>
      </c>
      <c r="T1" s="6" t="s">
        <v>16</v>
      </c>
      <c r="U1" s="7" t="s">
        <v>17</v>
      </c>
    </row>
    <row r="2" spans="1:21" ht="20.25" customHeight="1" x14ac:dyDescent="0.2">
      <c r="A2" s="15" t="s">
        <v>167</v>
      </c>
      <c r="B2" s="2" t="s">
        <v>168</v>
      </c>
      <c r="C2" s="2" t="str">
        <f>"31084"</f>
        <v>31084</v>
      </c>
      <c r="D2" s="3" t="s">
        <v>36</v>
      </c>
      <c r="E2" s="3" t="s">
        <v>37</v>
      </c>
      <c r="F2" s="3" t="s">
        <v>38</v>
      </c>
      <c r="G2" s="2">
        <v>89</v>
      </c>
      <c r="H2" s="2" t="str">
        <f>"9787301310847"</f>
        <v>9787301310847</v>
      </c>
      <c r="I2" s="2" t="s">
        <v>19</v>
      </c>
      <c r="J2" s="2" t="s">
        <v>20</v>
      </c>
      <c r="K2" s="2">
        <v>202009</v>
      </c>
      <c r="L2" s="2">
        <v>6</v>
      </c>
      <c r="M2" s="2" t="s">
        <v>22</v>
      </c>
      <c r="N2" s="4">
        <v>44102.545300925929</v>
      </c>
      <c r="O2" s="2">
        <v>1</v>
      </c>
      <c r="P2" s="2" t="str">
        <f t="shared" ref="P2:P13" si="0">"1"</f>
        <v>1</v>
      </c>
      <c r="Q2" s="3" t="s">
        <v>39</v>
      </c>
      <c r="R2" s="3" t="s">
        <v>40</v>
      </c>
      <c r="S2" s="2">
        <v>4000</v>
      </c>
      <c r="T2" s="2" t="s">
        <v>41</v>
      </c>
      <c r="U2" s="9" t="s">
        <v>42</v>
      </c>
    </row>
    <row r="3" spans="1:21" ht="20.25" customHeight="1" x14ac:dyDescent="0.2">
      <c r="A3" s="15" t="s">
        <v>167</v>
      </c>
      <c r="B3" s="2" t="s">
        <v>168</v>
      </c>
      <c r="C3" s="2" t="str">
        <f>"31355"</f>
        <v>31355</v>
      </c>
      <c r="D3" s="3" t="s">
        <v>43</v>
      </c>
      <c r="E3" s="3" t="s">
        <v>45</v>
      </c>
      <c r="F3" s="3" t="s">
        <v>46</v>
      </c>
      <c r="G3" s="2">
        <v>79</v>
      </c>
      <c r="H3" s="2" t="str">
        <f>"9787301313558"</f>
        <v>9787301313558</v>
      </c>
      <c r="I3" s="2" t="s">
        <v>19</v>
      </c>
      <c r="J3" s="2" t="s">
        <v>44</v>
      </c>
      <c r="K3" s="2">
        <v>202009</v>
      </c>
      <c r="L3" s="2">
        <v>6</v>
      </c>
      <c r="M3" s="2" t="s">
        <v>22</v>
      </c>
      <c r="N3" s="4">
        <v>44102.698287037034</v>
      </c>
      <c r="O3" s="2">
        <v>1</v>
      </c>
      <c r="P3" s="2" t="str">
        <f t="shared" si="0"/>
        <v>1</v>
      </c>
      <c r="Q3" s="3" t="s">
        <v>47</v>
      </c>
      <c r="R3" s="3" t="s">
        <v>48</v>
      </c>
      <c r="S3" s="2">
        <v>4000</v>
      </c>
      <c r="T3" s="2" t="s">
        <v>49</v>
      </c>
      <c r="U3" s="9" t="s">
        <v>50</v>
      </c>
    </row>
    <row r="4" spans="1:21" ht="20.25" customHeight="1" x14ac:dyDescent="0.2">
      <c r="A4" s="15" t="s">
        <v>167</v>
      </c>
      <c r="B4" s="2" t="s">
        <v>168</v>
      </c>
      <c r="C4" s="2" t="str">
        <f>"31480"</f>
        <v>31480</v>
      </c>
      <c r="D4" s="3" t="s">
        <v>77</v>
      </c>
      <c r="E4" s="3" t="s">
        <v>78</v>
      </c>
      <c r="F4" s="3" t="s">
        <v>46</v>
      </c>
      <c r="G4" s="2">
        <v>119</v>
      </c>
      <c r="H4" s="2" t="str">
        <f>"9787301314807"</f>
        <v>9787301314807</v>
      </c>
      <c r="I4" s="2" t="s">
        <v>19</v>
      </c>
      <c r="J4" s="2" t="s">
        <v>44</v>
      </c>
      <c r="K4" s="2">
        <v>202010</v>
      </c>
      <c r="L4" s="2">
        <v>5</v>
      </c>
      <c r="M4" s="2" t="s">
        <v>22</v>
      </c>
      <c r="N4" s="4">
        <v>44102.464432870373</v>
      </c>
      <c r="O4" s="2">
        <v>1</v>
      </c>
      <c r="P4" s="2" t="str">
        <f t="shared" si="0"/>
        <v>1</v>
      </c>
      <c r="Q4" s="3" t="s">
        <v>79</v>
      </c>
      <c r="R4" s="3" t="s">
        <v>80</v>
      </c>
      <c r="S4" s="2">
        <v>4000</v>
      </c>
      <c r="T4" s="2" t="s">
        <v>81</v>
      </c>
      <c r="U4" s="9" t="s">
        <v>82</v>
      </c>
    </row>
    <row r="5" spans="1:21" ht="20.25" customHeight="1" x14ac:dyDescent="0.2">
      <c r="A5" s="15" t="s">
        <v>167</v>
      </c>
      <c r="B5" s="2" t="s">
        <v>168</v>
      </c>
      <c r="C5" s="2" t="str">
        <f>"31564"</f>
        <v>31564</v>
      </c>
      <c r="D5" s="3" t="s">
        <v>120</v>
      </c>
      <c r="E5" s="3" t="s">
        <v>121</v>
      </c>
      <c r="F5" s="3" t="s">
        <v>46</v>
      </c>
      <c r="G5" s="2">
        <v>58</v>
      </c>
      <c r="H5" s="2" t="str">
        <f>"9787301315644"</f>
        <v>9787301315644</v>
      </c>
      <c r="I5" s="2" t="s">
        <v>19</v>
      </c>
      <c r="J5" s="2" t="s">
        <v>44</v>
      </c>
      <c r="K5" s="2">
        <v>202010</v>
      </c>
      <c r="L5" s="2">
        <v>9</v>
      </c>
      <c r="M5" s="2" t="s">
        <v>22</v>
      </c>
      <c r="N5" s="4">
        <v>44102.651273148149</v>
      </c>
      <c r="O5" s="2">
        <v>1</v>
      </c>
      <c r="P5" s="2" t="str">
        <f t="shared" si="0"/>
        <v>1</v>
      </c>
      <c r="Q5" s="3" t="s">
        <v>122</v>
      </c>
      <c r="R5" s="3" t="s">
        <v>123</v>
      </c>
      <c r="S5" s="2">
        <v>4000</v>
      </c>
      <c r="T5" s="2" t="s">
        <v>124</v>
      </c>
      <c r="U5" s="9" t="s">
        <v>125</v>
      </c>
    </row>
    <row r="6" spans="1:21" ht="20.25" customHeight="1" x14ac:dyDescent="0.2">
      <c r="A6" s="15" t="s">
        <v>167</v>
      </c>
      <c r="B6" s="2" t="s">
        <v>168</v>
      </c>
      <c r="C6" s="2" t="str">
        <f>"31576"</f>
        <v>31576</v>
      </c>
      <c r="D6" s="3" t="s">
        <v>126</v>
      </c>
      <c r="E6" s="3" t="s">
        <v>127</v>
      </c>
      <c r="F6" s="3" t="s">
        <v>128</v>
      </c>
      <c r="G6" s="2">
        <v>58</v>
      </c>
      <c r="H6" s="2" t="str">
        <f>"9787301315767"</f>
        <v>9787301315767</v>
      </c>
      <c r="I6" s="2" t="s">
        <v>19</v>
      </c>
      <c r="J6" s="2" t="str">
        <f>"48"</f>
        <v>48</v>
      </c>
      <c r="K6" s="2">
        <v>202009</v>
      </c>
      <c r="L6" s="2">
        <v>10</v>
      </c>
      <c r="M6" s="2" t="s">
        <v>102</v>
      </c>
      <c r="N6" s="4">
        <v>44103.622523148151</v>
      </c>
      <c r="O6" s="2">
        <v>1</v>
      </c>
      <c r="P6" s="2" t="str">
        <f t="shared" si="0"/>
        <v>1</v>
      </c>
      <c r="Q6" s="3" t="s">
        <v>129</v>
      </c>
      <c r="R6" s="3" t="s">
        <v>130</v>
      </c>
      <c r="S6" s="2">
        <v>4000</v>
      </c>
      <c r="T6" s="2" t="s">
        <v>131</v>
      </c>
      <c r="U6" s="9" t="s">
        <v>132</v>
      </c>
    </row>
    <row r="7" spans="1:21" ht="20.25" customHeight="1" x14ac:dyDescent="0.2">
      <c r="A7" s="8"/>
      <c r="B7" s="2"/>
      <c r="C7" s="2" t="str">
        <f>"19221"</f>
        <v>19221</v>
      </c>
      <c r="D7" s="3" t="s">
        <v>18</v>
      </c>
      <c r="E7" s="3" t="s">
        <v>21</v>
      </c>
      <c r="F7" s="3" t="s">
        <v>23</v>
      </c>
      <c r="G7" s="2">
        <v>62</v>
      </c>
      <c r="H7" s="2" t="str">
        <f>"9787301192214"</f>
        <v>9787301192214</v>
      </c>
      <c r="I7" s="2" t="s">
        <v>19</v>
      </c>
      <c r="J7" s="2" t="s">
        <v>20</v>
      </c>
      <c r="K7" s="2">
        <v>202005</v>
      </c>
      <c r="L7" s="2">
        <v>10</v>
      </c>
      <c r="M7" s="2" t="s">
        <v>22</v>
      </c>
      <c r="N7" s="4">
        <v>44103.424942129626</v>
      </c>
      <c r="O7" s="2">
        <v>1</v>
      </c>
      <c r="P7" s="2" t="str">
        <f t="shared" si="0"/>
        <v>1</v>
      </c>
      <c r="Q7" s="3" t="s">
        <v>24</v>
      </c>
      <c r="R7" s="3" t="s">
        <v>25</v>
      </c>
      <c r="S7" s="2">
        <v>1000</v>
      </c>
      <c r="T7" s="2" t="s">
        <v>26</v>
      </c>
      <c r="U7" s="9" t="s">
        <v>27</v>
      </c>
    </row>
    <row r="8" spans="1:21" ht="20.25" customHeight="1" x14ac:dyDescent="0.2">
      <c r="A8" s="8"/>
      <c r="B8" s="2"/>
      <c r="C8" s="2" t="str">
        <f>"31370"</f>
        <v>31370</v>
      </c>
      <c r="D8" s="3" t="s">
        <v>51</v>
      </c>
      <c r="E8" s="3" t="s">
        <v>52</v>
      </c>
      <c r="F8" s="3" t="s">
        <v>46</v>
      </c>
      <c r="G8" s="2">
        <v>76</v>
      </c>
      <c r="H8" s="2" t="str">
        <f>"9787301313701"</f>
        <v>9787301313701</v>
      </c>
      <c r="I8" s="2" t="s">
        <v>19</v>
      </c>
      <c r="J8" s="2" t="s">
        <v>44</v>
      </c>
      <c r="K8" s="2">
        <v>202009</v>
      </c>
      <c r="L8" s="2">
        <v>6</v>
      </c>
      <c r="M8" s="2" t="s">
        <v>22</v>
      </c>
      <c r="N8" s="4">
        <v>44103.488969907405</v>
      </c>
      <c r="O8" s="2">
        <v>1</v>
      </c>
      <c r="P8" s="2" t="str">
        <f t="shared" si="0"/>
        <v>1</v>
      </c>
      <c r="Q8" s="3" t="s">
        <v>53</v>
      </c>
      <c r="R8" s="3" t="s">
        <v>54</v>
      </c>
      <c r="S8" s="2">
        <v>1500</v>
      </c>
      <c r="T8" s="2" t="s">
        <v>55</v>
      </c>
      <c r="U8" s="9" t="s">
        <v>56</v>
      </c>
    </row>
    <row r="9" spans="1:21" ht="20.25" customHeight="1" x14ac:dyDescent="0.2">
      <c r="A9" s="8"/>
      <c r="B9" s="2"/>
      <c r="C9" s="2" t="str">
        <f>"31477"</f>
        <v>31477</v>
      </c>
      <c r="D9" s="3" t="s">
        <v>70</v>
      </c>
      <c r="E9" s="3" t="s">
        <v>72</v>
      </c>
      <c r="F9" s="3" t="s">
        <v>46</v>
      </c>
      <c r="G9" s="2">
        <v>30</v>
      </c>
      <c r="H9" s="2" t="str">
        <f>"9787301314777"</f>
        <v>9787301314777</v>
      </c>
      <c r="I9" s="2" t="s">
        <v>19</v>
      </c>
      <c r="J9" s="2" t="s">
        <v>71</v>
      </c>
      <c r="K9" s="2">
        <v>202007</v>
      </c>
      <c r="L9" s="2">
        <v>18</v>
      </c>
      <c r="M9" s="2" t="s">
        <v>22</v>
      </c>
      <c r="N9" s="4">
        <v>44101.544675925928</v>
      </c>
      <c r="O9" s="2">
        <v>1</v>
      </c>
      <c r="P9" s="2" t="str">
        <f t="shared" si="0"/>
        <v>1</v>
      </c>
      <c r="Q9" s="3" t="s">
        <v>73</v>
      </c>
      <c r="R9" s="3" t="s">
        <v>74</v>
      </c>
      <c r="S9" s="2">
        <v>230</v>
      </c>
      <c r="T9" s="2" t="s">
        <v>75</v>
      </c>
      <c r="U9" s="9" t="s">
        <v>76</v>
      </c>
    </row>
    <row r="10" spans="1:21" ht="20.25" customHeight="1" x14ac:dyDescent="0.2">
      <c r="A10" s="8"/>
      <c r="B10" s="2"/>
      <c r="C10" s="2" t="str">
        <f>"31496"</f>
        <v>31496</v>
      </c>
      <c r="D10" s="3" t="s">
        <v>83</v>
      </c>
      <c r="E10" s="3" t="s">
        <v>85</v>
      </c>
      <c r="F10" s="3" t="s">
        <v>86</v>
      </c>
      <c r="G10" s="2">
        <v>98</v>
      </c>
      <c r="H10" s="2" t="str">
        <f>"9787301314968"</f>
        <v>9787301314968</v>
      </c>
      <c r="I10" s="2" t="s">
        <v>19</v>
      </c>
      <c r="J10" s="2" t="s">
        <v>84</v>
      </c>
      <c r="K10" s="2">
        <v>202009</v>
      </c>
      <c r="L10" s="2">
        <v>6</v>
      </c>
      <c r="M10" s="2" t="s">
        <v>22</v>
      </c>
      <c r="N10" s="4">
        <v>44103.618935185186</v>
      </c>
      <c r="O10" s="2">
        <v>1</v>
      </c>
      <c r="P10" s="2" t="str">
        <f t="shared" si="0"/>
        <v>1</v>
      </c>
      <c r="Q10" s="3" t="s">
        <v>87</v>
      </c>
      <c r="R10" s="3" t="s">
        <v>88</v>
      </c>
      <c r="S10" s="2">
        <v>2100</v>
      </c>
      <c r="T10" s="2" t="s">
        <v>89</v>
      </c>
      <c r="U10" s="9" t="s">
        <v>90</v>
      </c>
    </row>
    <row r="11" spans="1:21" ht="20.25" customHeight="1" x14ac:dyDescent="0.2">
      <c r="A11" s="8"/>
      <c r="B11" s="2"/>
      <c r="C11" s="2" t="str">
        <f>"31520"</f>
        <v>31520</v>
      </c>
      <c r="D11" s="3" t="s">
        <v>99</v>
      </c>
      <c r="E11" s="3" t="s">
        <v>101</v>
      </c>
      <c r="F11" s="3" t="s">
        <v>46</v>
      </c>
      <c r="G11" s="2">
        <v>69</v>
      </c>
      <c r="H11" s="2" t="str">
        <f>"9787301315200"</f>
        <v>9787301315200</v>
      </c>
      <c r="I11" s="2" t="s">
        <v>19</v>
      </c>
      <c r="J11" s="2" t="s">
        <v>100</v>
      </c>
      <c r="K11" s="2">
        <v>202009</v>
      </c>
      <c r="L11" s="2">
        <v>24</v>
      </c>
      <c r="M11" s="2" t="s">
        <v>102</v>
      </c>
      <c r="N11" s="4">
        <v>44104.360844907409</v>
      </c>
      <c r="O11" s="2">
        <v>1</v>
      </c>
      <c r="P11" s="2" t="str">
        <f t="shared" si="0"/>
        <v>1</v>
      </c>
      <c r="Q11" s="3" t="s">
        <v>103</v>
      </c>
      <c r="R11" s="3" t="s">
        <v>104</v>
      </c>
      <c r="S11" s="2">
        <v>3000</v>
      </c>
      <c r="T11" s="2" t="s">
        <v>105</v>
      </c>
      <c r="U11" s="9" t="s">
        <v>106</v>
      </c>
    </row>
    <row r="12" spans="1:21" ht="20.25" customHeight="1" x14ac:dyDescent="0.2">
      <c r="A12" s="8"/>
      <c r="B12" s="2"/>
      <c r="C12" s="2" t="str">
        <f>"31523"</f>
        <v>31523</v>
      </c>
      <c r="D12" s="3" t="s">
        <v>107</v>
      </c>
      <c r="E12" s="3" t="s">
        <v>108</v>
      </c>
      <c r="F12" s="3" t="s">
        <v>46</v>
      </c>
      <c r="G12" s="2">
        <v>38</v>
      </c>
      <c r="H12" s="2" t="str">
        <f>"9787301315231"</f>
        <v>9787301315231</v>
      </c>
      <c r="I12" s="2" t="s">
        <v>19</v>
      </c>
      <c r="J12" s="2" t="s">
        <v>44</v>
      </c>
      <c r="K12" s="2">
        <v>202009</v>
      </c>
      <c r="L12" s="2">
        <v>12</v>
      </c>
      <c r="M12" s="2" t="s">
        <v>22</v>
      </c>
      <c r="N12" s="4">
        <v>44102.465729166666</v>
      </c>
      <c r="O12" s="2">
        <v>1</v>
      </c>
      <c r="P12" s="2" t="str">
        <f t="shared" si="0"/>
        <v>1</v>
      </c>
      <c r="Q12" s="3" t="s">
        <v>109</v>
      </c>
      <c r="R12" s="3" t="s">
        <v>110</v>
      </c>
      <c r="S12" s="2">
        <v>3000</v>
      </c>
      <c r="T12" s="2" t="s">
        <v>111</v>
      </c>
      <c r="U12" s="9" t="s">
        <v>112</v>
      </c>
    </row>
    <row r="13" spans="1:21" ht="20.25" customHeight="1" x14ac:dyDescent="0.2">
      <c r="A13" s="8"/>
      <c r="B13" s="2"/>
      <c r="C13" s="2" t="str">
        <f>"31600"</f>
        <v>31600</v>
      </c>
      <c r="D13" s="3" t="s">
        <v>145</v>
      </c>
      <c r="E13" s="3" t="s">
        <v>146</v>
      </c>
      <c r="F13" s="3" t="s">
        <v>46</v>
      </c>
      <c r="G13" s="2">
        <v>76</v>
      </c>
      <c r="H13" s="2" t="str">
        <f>"9787301316009"</f>
        <v>9787301316009</v>
      </c>
      <c r="I13" s="2" t="s">
        <v>19</v>
      </c>
      <c r="J13" s="2" t="s">
        <v>100</v>
      </c>
      <c r="K13" s="2">
        <v>202007</v>
      </c>
      <c r="L13" s="2">
        <v>7</v>
      </c>
      <c r="M13" s="2" t="s">
        <v>22</v>
      </c>
      <c r="N13" s="4">
        <v>44101.500949074078</v>
      </c>
      <c r="O13" s="2">
        <v>1</v>
      </c>
      <c r="P13" s="2" t="str">
        <f t="shared" si="0"/>
        <v>1</v>
      </c>
      <c r="Q13" s="3" t="s">
        <v>147</v>
      </c>
      <c r="R13" s="3" t="s">
        <v>148</v>
      </c>
      <c r="S13" s="2">
        <v>1000</v>
      </c>
      <c r="T13" s="2" t="s">
        <v>149</v>
      </c>
      <c r="U13" s="9" t="s">
        <v>150</v>
      </c>
    </row>
    <row r="14" spans="1:21" ht="20.25" customHeight="1" x14ac:dyDescent="0.2">
      <c r="A14" s="8"/>
      <c r="B14" s="2"/>
      <c r="C14" s="2" t="str">
        <f>"1350603"</f>
        <v>1350603</v>
      </c>
      <c r="D14" s="3" t="s">
        <v>158</v>
      </c>
      <c r="E14" s="3" t="s">
        <v>159</v>
      </c>
      <c r="F14" s="3" t="s">
        <v>46</v>
      </c>
      <c r="G14" s="2">
        <v>52</v>
      </c>
      <c r="H14" s="2" t="str">
        <f>"9787301135068"</f>
        <v>9787301135068</v>
      </c>
      <c r="I14" s="2" t="s">
        <v>19</v>
      </c>
      <c r="J14" s="2" t="s">
        <v>44</v>
      </c>
      <c r="K14" s="2">
        <v>200805</v>
      </c>
      <c r="L14" s="2">
        <v>10</v>
      </c>
      <c r="M14" s="2" t="s">
        <v>22</v>
      </c>
      <c r="N14" s="4">
        <v>44103.426168981481</v>
      </c>
      <c r="O14" s="2">
        <v>1</v>
      </c>
      <c r="P14" s="2" t="str">
        <f>"7"</f>
        <v>7</v>
      </c>
      <c r="Q14" s="3" t="s">
        <v>160</v>
      </c>
      <c r="R14" s="3" t="s">
        <v>161</v>
      </c>
      <c r="S14" s="2">
        <v>600</v>
      </c>
      <c r="T14" s="2" t="s">
        <v>162</v>
      </c>
      <c r="U14" s="9" t="s">
        <v>163</v>
      </c>
    </row>
    <row r="15" spans="1:21" ht="20.25" customHeight="1" x14ac:dyDescent="0.2">
      <c r="A15" s="8"/>
      <c r="B15" s="2"/>
      <c r="C15" s="2" t="str">
        <f>"31064"</f>
        <v>31064</v>
      </c>
      <c r="D15" s="3" t="s">
        <v>28</v>
      </c>
      <c r="E15" s="3" t="s">
        <v>30</v>
      </c>
      <c r="F15" s="3" t="s">
        <v>31</v>
      </c>
      <c r="G15" s="2">
        <v>59</v>
      </c>
      <c r="H15" s="2" t="str">
        <f>"9787301310649"</f>
        <v>9787301310649</v>
      </c>
      <c r="I15" s="2" t="s">
        <v>29</v>
      </c>
      <c r="J15" s="2" t="s">
        <v>20</v>
      </c>
      <c r="K15" s="2">
        <v>202009</v>
      </c>
      <c r="L15" s="2">
        <v>9</v>
      </c>
      <c r="M15" s="2" t="s">
        <v>22</v>
      </c>
      <c r="N15" s="4">
        <v>44103.703125</v>
      </c>
      <c r="O15" s="2">
        <v>2</v>
      </c>
      <c r="P15" s="2" t="str">
        <f t="shared" ref="P15:P22" si="1">"1"</f>
        <v>1</v>
      </c>
      <c r="Q15" s="3" t="s">
        <v>32</v>
      </c>
      <c r="R15" s="3" t="s">
        <v>33</v>
      </c>
      <c r="S15" s="2">
        <v>2000</v>
      </c>
      <c r="T15" s="2" t="s">
        <v>34</v>
      </c>
      <c r="U15" s="9" t="s">
        <v>35</v>
      </c>
    </row>
    <row r="16" spans="1:21" ht="20.25" customHeight="1" x14ac:dyDescent="0.2">
      <c r="A16" s="8"/>
      <c r="B16" s="2"/>
      <c r="C16" s="2" t="str">
        <f>"31408"</f>
        <v>31408</v>
      </c>
      <c r="D16" s="3" t="s">
        <v>57</v>
      </c>
      <c r="E16" s="3" t="s">
        <v>58</v>
      </c>
      <c r="F16" s="3" t="s">
        <v>46</v>
      </c>
      <c r="G16" s="2">
        <v>46</v>
      </c>
      <c r="H16" s="2" t="str">
        <f>"9787301314081"</f>
        <v>9787301314081</v>
      </c>
      <c r="I16" s="2" t="s">
        <v>29</v>
      </c>
      <c r="J16" s="2" t="s">
        <v>44</v>
      </c>
      <c r="K16" s="2">
        <v>202008</v>
      </c>
      <c r="L16" s="2">
        <v>14</v>
      </c>
      <c r="M16" s="2" t="s">
        <v>22</v>
      </c>
      <c r="N16" s="4">
        <v>44104.492928240739</v>
      </c>
      <c r="O16" s="2">
        <v>1</v>
      </c>
      <c r="P16" s="2" t="str">
        <f t="shared" si="1"/>
        <v>1</v>
      </c>
      <c r="Q16" s="3" t="s">
        <v>59</v>
      </c>
      <c r="R16" s="3" t="s">
        <v>60</v>
      </c>
      <c r="S16" s="2">
        <v>1000</v>
      </c>
      <c r="T16" s="2" t="s">
        <v>61</v>
      </c>
      <c r="U16" s="9" t="s">
        <v>62</v>
      </c>
    </row>
    <row r="17" spans="1:21" ht="20.25" customHeight="1" x14ac:dyDescent="0.2">
      <c r="A17" s="8"/>
      <c r="B17" s="2"/>
      <c r="C17" s="2" t="str">
        <f>"31420"</f>
        <v>31420</v>
      </c>
      <c r="D17" s="3" t="s">
        <v>63</v>
      </c>
      <c r="E17" s="3" t="s">
        <v>64</v>
      </c>
      <c r="F17" s="3" t="s">
        <v>65</v>
      </c>
      <c r="G17" s="2">
        <v>49</v>
      </c>
      <c r="H17" s="2" t="str">
        <f>"9787301314203"</f>
        <v>9787301314203</v>
      </c>
      <c r="I17" s="2" t="s">
        <v>29</v>
      </c>
      <c r="J17" s="2" t="s">
        <v>44</v>
      </c>
      <c r="K17" s="2">
        <v>202008</v>
      </c>
      <c r="L17" s="2">
        <v>9</v>
      </c>
      <c r="M17" s="2" t="s">
        <v>22</v>
      </c>
      <c r="N17" s="4">
        <v>44104.493252314816</v>
      </c>
      <c r="O17" s="2">
        <v>3</v>
      </c>
      <c r="P17" s="2" t="str">
        <f t="shared" si="1"/>
        <v>1</v>
      </c>
      <c r="Q17" s="3" t="s">
        <v>66</v>
      </c>
      <c r="R17" s="3" t="s">
        <v>67</v>
      </c>
      <c r="S17" s="2">
        <v>2000</v>
      </c>
      <c r="T17" s="2" t="s">
        <v>68</v>
      </c>
      <c r="U17" s="9" t="s">
        <v>69</v>
      </c>
    </row>
    <row r="18" spans="1:21" ht="20.25" customHeight="1" x14ac:dyDescent="0.2">
      <c r="A18" s="8"/>
      <c r="B18" s="2"/>
      <c r="C18" s="2" t="str">
        <f>"31518"</f>
        <v>31518</v>
      </c>
      <c r="D18" s="3" t="s">
        <v>91</v>
      </c>
      <c r="E18" s="3" t="s">
        <v>93</v>
      </c>
      <c r="F18" s="3" t="s">
        <v>94</v>
      </c>
      <c r="G18" s="2">
        <v>38</v>
      </c>
      <c r="H18" s="2" t="str">
        <f>"9787301315187"</f>
        <v>9787301315187</v>
      </c>
      <c r="I18" s="2" t="s">
        <v>29</v>
      </c>
      <c r="J18" s="2" t="s">
        <v>92</v>
      </c>
      <c r="K18" s="2">
        <v>202009</v>
      </c>
      <c r="L18" s="2">
        <v>10</v>
      </c>
      <c r="M18" s="2" t="s">
        <v>22</v>
      </c>
      <c r="N18" s="4">
        <v>44104.493495370371</v>
      </c>
      <c r="O18" s="2">
        <v>1</v>
      </c>
      <c r="P18" s="2" t="str">
        <f t="shared" si="1"/>
        <v>1</v>
      </c>
      <c r="Q18" s="3" t="s">
        <v>95</v>
      </c>
      <c r="R18" s="3" t="s">
        <v>96</v>
      </c>
      <c r="S18" s="2">
        <v>3000</v>
      </c>
      <c r="T18" s="2" t="s">
        <v>97</v>
      </c>
      <c r="U18" s="9" t="s">
        <v>98</v>
      </c>
    </row>
    <row r="19" spans="1:21" ht="20.25" customHeight="1" x14ac:dyDescent="0.2">
      <c r="A19" s="8"/>
      <c r="B19" s="2"/>
      <c r="C19" s="2" t="str">
        <f>"31559"</f>
        <v>31559</v>
      </c>
      <c r="D19" s="3" t="s">
        <v>113</v>
      </c>
      <c r="E19" s="3" t="s">
        <v>114</v>
      </c>
      <c r="F19" s="3" t="s">
        <v>115</v>
      </c>
      <c r="G19" s="2">
        <v>38</v>
      </c>
      <c r="H19" s="2" t="str">
        <f>"9787301315590"</f>
        <v>9787301315590</v>
      </c>
      <c r="I19" s="2" t="s">
        <v>29</v>
      </c>
      <c r="J19" s="2" t="s">
        <v>100</v>
      </c>
      <c r="K19" s="2">
        <v>202008</v>
      </c>
      <c r="L19" s="2">
        <v>11</v>
      </c>
      <c r="M19" s="2" t="s">
        <v>22</v>
      </c>
      <c r="N19" s="4">
        <v>44101.547824074078</v>
      </c>
      <c r="O19" s="2">
        <v>1</v>
      </c>
      <c r="P19" s="2" t="str">
        <f t="shared" si="1"/>
        <v>1</v>
      </c>
      <c r="Q19" s="3" t="s">
        <v>116</v>
      </c>
      <c r="R19" s="3" t="s">
        <v>117</v>
      </c>
      <c r="S19" s="2">
        <v>1000</v>
      </c>
      <c r="T19" s="2" t="s">
        <v>118</v>
      </c>
      <c r="U19" s="9" t="s">
        <v>119</v>
      </c>
    </row>
    <row r="20" spans="1:21" ht="20.25" customHeight="1" x14ac:dyDescent="0.2">
      <c r="A20" s="8"/>
      <c r="B20" s="2"/>
      <c r="C20" s="2" t="str">
        <f>"31581"</f>
        <v>31581</v>
      </c>
      <c r="D20" s="3" t="s">
        <v>133</v>
      </c>
      <c r="E20" s="3" t="s">
        <v>134</v>
      </c>
      <c r="F20" s="3" t="s">
        <v>46</v>
      </c>
      <c r="G20" s="2">
        <v>49</v>
      </c>
      <c r="H20" s="2" t="str">
        <f>"9787301315811"</f>
        <v>9787301315811</v>
      </c>
      <c r="I20" s="2" t="s">
        <v>29</v>
      </c>
      <c r="J20" s="2" t="s">
        <v>44</v>
      </c>
      <c r="K20" s="2">
        <v>202008</v>
      </c>
      <c r="L20" s="2">
        <v>9</v>
      </c>
      <c r="M20" s="2" t="s">
        <v>22</v>
      </c>
      <c r="N20" s="4">
        <v>44101.501747685186</v>
      </c>
      <c r="O20" s="2">
        <v>1</v>
      </c>
      <c r="P20" s="2" t="str">
        <f t="shared" si="1"/>
        <v>1</v>
      </c>
      <c r="Q20" s="3" t="s">
        <v>135</v>
      </c>
      <c r="R20" s="3" t="s">
        <v>136</v>
      </c>
      <c r="S20" s="2">
        <v>3000</v>
      </c>
      <c r="T20" s="2" t="s">
        <v>137</v>
      </c>
      <c r="U20" s="9" t="s">
        <v>138</v>
      </c>
    </row>
    <row r="21" spans="1:21" ht="20.25" customHeight="1" x14ac:dyDescent="0.2">
      <c r="A21" s="8"/>
      <c r="B21" s="2"/>
      <c r="C21" s="2" t="str">
        <f>"31587"</f>
        <v>31587</v>
      </c>
      <c r="D21" s="3" t="s">
        <v>139</v>
      </c>
      <c r="E21" s="3" t="s">
        <v>140</v>
      </c>
      <c r="F21" s="3" t="s">
        <v>46</v>
      </c>
      <c r="G21" s="2">
        <v>58</v>
      </c>
      <c r="H21" s="2" t="str">
        <f>"9787301315873"</f>
        <v>9787301315873</v>
      </c>
      <c r="I21" s="2" t="s">
        <v>29</v>
      </c>
      <c r="J21" s="2" t="s">
        <v>100</v>
      </c>
      <c r="K21" s="2">
        <v>202009</v>
      </c>
      <c r="L21" s="2">
        <v>7</v>
      </c>
      <c r="M21" s="2" t="s">
        <v>22</v>
      </c>
      <c r="N21" s="4">
        <v>44101.54550925926</v>
      </c>
      <c r="O21" s="2">
        <v>2</v>
      </c>
      <c r="P21" s="2" t="str">
        <f t="shared" si="1"/>
        <v>1</v>
      </c>
      <c r="Q21" s="3" t="s">
        <v>141</v>
      </c>
      <c r="R21" s="3" t="s">
        <v>142</v>
      </c>
      <c r="S21" s="2">
        <v>1000</v>
      </c>
      <c r="T21" s="2" t="s">
        <v>143</v>
      </c>
      <c r="U21" s="9" t="s">
        <v>144</v>
      </c>
    </row>
    <row r="22" spans="1:21" ht="20.25" customHeight="1" thickBot="1" x14ac:dyDescent="0.25">
      <c r="A22" s="10"/>
      <c r="B22" s="11"/>
      <c r="C22" s="11" t="str">
        <f>"31618"</f>
        <v>31618</v>
      </c>
      <c r="D22" s="12" t="s">
        <v>151</v>
      </c>
      <c r="E22" s="12" t="s">
        <v>152</v>
      </c>
      <c r="F22" s="12" t="s">
        <v>153</v>
      </c>
      <c r="G22" s="11">
        <v>79</v>
      </c>
      <c r="H22" s="11" t="str">
        <f>"9787301316184"</f>
        <v>9787301316184</v>
      </c>
      <c r="I22" s="11" t="s">
        <v>29</v>
      </c>
      <c r="J22" s="11" t="s">
        <v>44</v>
      </c>
      <c r="K22" s="11">
        <v>202009</v>
      </c>
      <c r="L22" s="11">
        <v>5</v>
      </c>
      <c r="M22" s="11" t="s">
        <v>22</v>
      </c>
      <c r="N22" s="13">
        <v>44101.546574074076</v>
      </c>
      <c r="O22" s="11">
        <v>3</v>
      </c>
      <c r="P22" s="11" t="str">
        <f t="shared" si="1"/>
        <v>1</v>
      </c>
      <c r="Q22" s="12" t="s">
        <v>154</v>
      </c>
      <c r="R22" s="12" t="s">
        <v>155</v>
      </c>
      <c r="S22" s="11">
        <v>1000</v>
      </c>
      <c r="T22" s="11" t="s">
        <v>156</v>
      </c>
      <c r="U22" s="14" t="s">
        <v>157</v>
      </c>
    </row>
  </sheetData>
  <sortState ref="A2:U23">
    <sortCondition ref="A1"/>
  </sortState>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新书入库查询-20201009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SunXH</dc:creator>
  <cp:lastModifiedBy>SunXH</cp:lastModifiedBy>
  <dcterms:created xsi:type="dcterms:W3CDTF">2020-10-09T00:25:39Z</dcterms:created>
  <dcterms:modified xsi:type="dcterms:W3CDTF">2020-10-09T02:45:26Z</dcterms:modified>
</cp:coreProperties>
</file>